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00" windowHeight="12975"/>
  </bookViews>
  <sheets>
    <sheet name="Sheet1" sheetId="1" r:id="rId1"/>
  </sheets>
  <definedNames>
    <definedName name="_xlnm._FilterDatabase" localSheetId="0" hidden="1">Sheet1!$A$2:$P$16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<sst xmlns="http://schemas.openxmlformats.org/spreadsheetml/2006/main" count="78" uniqueCount="55">
  <si>
    <t>附件</t>
  </si>
  <si>
    <t>自治区广电局直属事业单位2025年下半年公开招聘工作人员总成绩、岗位排名及进入考察人员名单表</t>
  </si>
  <si>
    <t>序号</t>
  </si>
  <si>
    <t>招聘单位</t>
  </si>
  <si>
    <t>招聘岗位名称
（岗位代码）</t>
  </si>
  <si>
    <t>招聘
人数</t>
  </si>
  <si>
    <t>姓名</t>
  </si>
  <si>
    <t>性别</t>
  </si>
  <si>
    <t>准考证号</t>
  </si>
  <si>
    <r>
      <rPr>
        <sz val="14"/>
        <rFont val="黑体"/>
        <charset val="134"/>
      </rPr>
      <t xml:space="preserve">笔试总成绩
</t>
    </r>
    <r>
      <rPr>
        <sz val="10"/>
        <rFont val="仿宋_GB2312"/>
        <charset val="134"/>
      </rPr>
      <t>（职</t>
    </r>
    <r>
      <rPr>
        <sz val="11"/>
        <rFont val="仿宋_GB2312"/>
        <charset val="134"/>
      </rPr>
      <t>业能力倾向测验成绩+综合应用能力成绩）÷3</t>
    </r>
  </si>
  <si>
    <r>
      <rPr>
        <sz val="14"/>
        <rFont val="黑体"/>
        <charset val="134"/>
      </rPr>
      <t xml:space="preserve">面试总成绩
</t>
    </r>
    <r>
      <rPr>
        <sz val="10"/>
        <rFont val="仿宋_GB2312"/>
        <charset val="134"/>
      </rPr>
      <t>1.无专业能力测试岗位的面试成绩=公共结构化面试成绩
2.有专业能力测试岗位的面试成绩=公共结构化面试成绩×50%+专业能力测试成绩×50%</t>
    </r>
  </si>
  <si>
    <r>
      <rPr>
        <sz val="14"/>
        <rFont val="黑体"/>
        <charset val="134"/>
      </rPr>
      <t xml:space="preserve">总成绩
</t>
    </r>
    <r>
      <rPr>
        <sz val="10"/>
        <rFont val="仿宋_GB2312"/>
        <charset val="134"/>
      </rPr>
      <t>1.有笔试岗位的考试总成绩=[（职业能力倾向测验成绩+综合应用能力成绩）÷3]×50%+面试成绩×50%
2.无笔试岗位的考试总成绩=面试成绩</t>
    </r>
  </si>
  <si>
    <t>岗位内总成绩排名</t>
  </si>
  <si>
    <t>备 注</t>
  </si>
  <si>
    <t>职业能力倾向
测验成绩</t>
  </si>
  <si>
    <t>综合应用
能力成绩</t>
  </si>
  <si>
    <t>笔试
总成绩</t>
  </si>
  <si>
    <t>试讲成绩</t>
  </si>
  <si>
    <t>专业能力
测试成绩</t>
  </si>
  <si>
    <t>面试
总成绩</t>
  </si>
  <si>
    <t>广西广播电视学校</t>
  </si>
  <si>
    <t>数学教师
451500037</t>
  </si>
  <si>
    <t>孙钦慧</t>
  </si>
  <si>
    <t>女</t>
  </si>
  <si>
    <t>4245152700225</t>
  </si>
  <si>
    <t>——</t>
  </si>
  <si>
    <t>考察人选</t>
  </si>
  <si>
    <t>黄美雯</t>
  </si>
  <si>
    <t>4245152701422</t>
  </si>
  <si>
    <t>钟社昌</t>
  </si>
  <si>
    <t>男</t>
  </si>
  <si>
    <t>4245152701705</t>
  </si>
  <si>
    <t>弃考</t>
  </si>
  <si>
    <t>英语教师
451500038</t>
  </si>
  <si>
    <t>周佳文</t>
  </si>
  <si>
    <t>4245152701202</t>
  </si>
  <si>
    <t>艾筠清</t>
  </si>
  <si>
    <t>4245152701912</t>
  </si>
  <si>
    <t>张龄芳</t>
  </si>
  <si>
    <t>4245152701030</t>
  </si>
  <si>
    <t>广西新闻出版技工学校</t>
  </si>
  <si>
    <t>包装应用技术专业教师
451500040</t>
  </si>
  <si>
    <t>罗瑞宁</t>
  </si>
  <si>
    <t>4245152700110</t>
  </si>
  <si>
    <t>马鹏飞</t>
  </si>
  <si>
    <t>4245152700402</t>
  </si>
  <si>
    <t>黄霄扬</t>
  </si>
  <si>
    <t>4245152700803</t>
  </si>
  <si>
    <t>语文教师
451500041</t>
  </si>
  <si>
    <t>邓章寒</t>
  </si>
  <si>
    <t>4245152701504</t>
  </si>
  <si>
    <t>黄宁靖</t>
  </si>
  <si>
    <t>4245152701717</t>
  </si>
  <si>
    <t>陈彦谚</t>
  </si>
  <si>
    <t>4245152800516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</si>
</sst>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name val="Microsoft YaHei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9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90" zoomScaleNormal="90" topLeftCell="A4" workbookViewId="0">
      <selection activeCell="A18" sqref="A18:P18"/>
    </sheetView>
  </sheetViews>
  <sheetFormatPr defaultColWidth="9" defaultRowHeight="13.5"/>
  <cols>
    <col min="1" max="1" width="5.75" style="1" customWidth="1"/>
    <col min="2" max="2" width="13.375" style="1" customWidth="1"/>
    <col min="3" max="3" width="16.625" style="1" customWidth="1"/>
    <col min="4" max="4" width="8.75" style="1" customWidth="1"/>
    <col min="5" max="5" width="10.6916666666667" style="1" customWidth="1"/>
    <col min="6" max="6" width="6.5" style="1" customWidth="1"/>
    <col min="7" max="7" width="19.4416666666667" style="1" customWidth="1"/>
    <col min="8" max="8" width="17.875" style="1" customWidth="1"/>
    <col min="9" max="9" width="14.375" style="1" customWidth="1"/>
    <col min="10" max="10" width="13.375" style="1" customWidth="1"/>
    <col min="11" max="11" width="15.6666666666667" style="1" customWidth="1"/>
    <col min="12" max="12" width="14.0416666666667" style="1" customWidth="1"/>
    <col min="13" max="13" width="13.8416666666667" style="1" customWidth="1"/>
    <col min="14" max="14" width="21.75" style="3" customWidth="1"/>
    <col min="15" max="15" width="10.75" style="3" customWidth="1"/>
    <col min="16" max="16" width="19.875" style="1" customWidth="1"/>
    <col min="17" max="16384" width="9" style="1"/>
  </cols>
  <sheetData>
    <row r="1" ht="29" customHeight="1" spans="1:16">
      <c r="A1" s="4" t="s">
        <v>0</v>
      </c>
      <c r="B1" s="5"/>
    </row>
    <row r="2" s="1" customFormat="1" ht="46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79" customHeight="1" spans="1:16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11"/>
      <c r="J3" s="12"/>
      <c r="K3" s="13" t="s">
        <v>10</v>
      </c>
      <c r="L3" s="14"/>
      <c r="M3" s="15"/>
      <c r="N3" s="9" t="s">
        <v>11</v>
      </c>
      <c r="O3" s="9" t="s">
        <v>12</v>
      </c>
      <c r="P3" s="8" t="s">
        <v>13</v>
      </c>
    </row>
    <row r="4" s="2" customFormat="1" ht="48" customHeight="1" spans="1:16">
      <c r="A4" s="16"/>
      <c r="B4" s="17"/>
      <c r="C4" s="17"/>
      <c r="D4" s="18"/>
      <c r="E4" s="17"/>
      <c r="F4" s="17"/>
      <c r="G4" s="17"/>
      <c r="H4" s="19" t="s">
        <v>14</v>
      </c>
      <c r="I4" s="19" t="s">
        <v>15</v>
      </c>
      <c r="J4" s="19" t="s">
        <v>16</v>
      </c>
      <c r="K4" s="18" t="s">
        <v>17</v>
      </c>
      <c r="L4" s="18" t="s">
        <v>18</v>
      </c>
      <c r="M4" s="18" t="s">
        <v>19</v>
      </c>
      <c r="N4" s="18"/>
      <c r="O4" s="18"/>
      <c r="P4" s="17"/>
    </row>
    <row r="5" s="2" customFormat="1" ht="40" customHeight="1" spans="1:16">
      <c r="A5" s="20">
        <v>1</v>
      </c>
      <c r="B5" s="21" t="s">
        <v>20</v>
      </c>
      <c r="C5" s="21" t="s">
        <v>21</v>
      </c>
      <c r="D5" s="22">
        <v>1</v>
      </c>
      <c r="E5" s="20" t="s">
        <v>22</v>
      </c>
      <c r="F5" s="23" t="s">
        <v>23</v>
      </c>
      <c r="G5" s="20" t="s">
        <v>24</v>
      </c>
      <c r="H5" s="24">
        <v>109</v>
      </c>
      <c r="I5" s="24">
        <v>93.5</v>
      </c>
      <c r="J5" s="24">
        <f t="shared" ref="J5:J10" si="0">ROUND((H5+I5)/3,2)</f>
        <v>67.5</v>
      </c>
      <c r="K5" s="24">
        <v>77.4</v>
      </c>
      <c r="L5" s="25" t="s">
        <v>25</v>
      </c>
      <c r="M5" s="24">
        <v>77.4</v>
      </c>
      <c r="N5" s="24">
        <f t="shared" ref="N5:N10" si="1">(J5+M5)/2</f>
        <v>72.45</v>
      </c>
      <c r="O5" s="26">
        <v>1</v>
      </c>
      <c r="P5" s="20" t="s">
        <v>26</v>
      </c>
    </row>
    <row r="6" s="2" customFormat="1" ht="40" customHeight="1" spans="1:16">
      <c r="A6" s="20">
        <v>2</v>
      </c>
      <c r="B6" s="27"/>
      <c r="C6" s="28"/>
      <c r="D6" s="28"/>
      <c r="E6" s="20" t="s">
        <v>27</v>
      </c>
      <c r="F6" s="23" t="s">
        <v>23</v>
      </c>
      <c r="G6" s="20" t="s">
        <v>28</v>
      </c>
      <c r="H6" s="24">
        <v>96.5</v>
      </c>
      <c r="I6" s="24">
        <v>69</v>
      </c>
      <c r="J6" s="24">
        <f t="shared" si="0"/>
        <v>55.17</v>
      </c>
      <c r="K6" s="24">
        <v>83.2</v>
      </c>
      <c r="L6" s="25" t="s">
        <v>25</v>
      </c>
      <c r="M6" s="24">
        <v>83.2</v>
      </c>
      <c r="N6" s="24">
        <f t="shared" si="1"/>
        <v>69.185</v>
      </c>
      <c r="O6" s="26">
        <v>2</v>
      </c>
      <c r="P6" s="17"/>
    </row>
    <row r="7" s="2" customFormat="1" ht="40" customHeight="1" spans="1:16">
      <c r="A7" s="20">
        <v>3</v>
      </c>
      <c r="B7" s="27"/>
      <c r="C7" s="29"/>
      <c r="D7" s="29"/>
      <c r="E7" s="20" t="s">
        <v>29</v>
      </c>
      <c r="F7" s="23" t="s">
        <v>30</v>
      </c>
      <c r="G7" s="41" t="s">
        <v>31</v>
      </c>
      <c r="H7" s="24">
        <v>79</v>
      </c>
      <c r="I7" s="24">
        <v>80.5</v>
      </c>
      <c r="J7" s="24">
        <f t="shared" si="0"/>
        <v>53.17</v>
      </c>
      <c r="K7" s="24" t="s">
        <v>32</v>
      </c>
      <c r="L7" s="25" t="s">
        <v>25</v>
      </c>
      <c r="M7" s="24">
        <v>0</v>
      </c>
      <c r="N7" s="24">
        <f t="shared" si="1"/>
        <v>26.585</v>
      </c>
      <c r="O7" s="26">
        <v>3</v>
      </c>
      <c r="P7" s="17"/>
    </row>
    <row r="8" s="2" customFormat="1" ht="40" customHeight="1" spans="1:16">
      <c r="A8" s="20">
        <v>4</v>
      </c>
      <c r="B8" s="27"/>
      <c r="C8" s="27" t="s">
        <v>33</v>
      </c>
      <c r="D8" s="28">
        <v>1</v>
      </c>
      <c r="E8" s="20" t="s">
        <v>34</v>
      </c>
      <c r="F8" s="23" t="s">
        <v>23</v>
      </c>
      <c r="G8" s="20" t="s">
        <v>35</v>
      </c>
      <c r="H8" s="24">
        <v>85</v>
      </c>
      <c r="I8" s="24">
        <v>94.5</v>
      </c>
      <c r="J8" s="24">
        <f t="shared" si="0"/>
        <v>59.83</v>
      </c>
      <c r="K8" s="24">
        <v>82.6</v>
      </c>
      <c r="L8" s="25" t="s">
        <v>25</v>
      </c>
      <c r="M8" s="24">
        <v>82.6</v>
      </c>
      <c r="N8" s="24">
        <f t="shared" si="1"/>
        <v>71.215</v>
      </c>
      <c r="O8" s="26">
        <v>1</v>
      </c>
      <c r="P8" s="20" t="s">
        <v>26</v>
      </c>
    </row>
    <row r="9" s="2" customFormat="1" ht="40" customHeight="1" spans="1:16">
      <c r="A9" s="20">
        <v>5</v>
      </c>
      <c r="B9" s="27"/>
      <c r="C9" s="27"/>
      <c r="D9" s="28"/>
      <c r="E9" s="20" t="s">
        <v>36</v>
      </c>
      <c r="F9" s="23" t="s">
        <v>23</v>
      </c>
      <c r="G9" s="20" t="s">
        <v>37</v>
      </c>
      <c r="H9" s="24">
        <v>100.5</v>
      </c>
      <c r="I9" s="24">
        <v>83</v>
      </c>
      <c r="J9" s="24">
        <f t="shared" si="0"/>
        <v>61.17</v>
      </c>
      <c r="K9" s="24">
        <v>78.34</v>
      </c>
      <c r="L9" s="25" t="s">
        <v>25</v>
      </c>
      <c r="M9" s="24">
        <v>78.34</v>
      </c>
      <c r="N9" s="24">
        <f t="shared" si="1"/>
        <v>69.755</v>
      </c>
      <c r="O9" s="26">
        <v>2</v>
      </c>
      <c r="P9" s="17"/>
    </row>
    <row r="10" s="2" customFormat="1" ht="40" customHeight="1" spans="1:16">
      <c r="A10" s="20">
        <v>6</v>
      </c>
      <c r="B10" s="30"/>
      <c r="C10" s="31"/>
      <c r="D10" s="29"/>
      <c r="E10" s="20" t="s">
        <v>38</v>
      </c>
      <c r="F10" s="23" t="s">
        <v>23</v>
      </c>
      <c r="G10" s="20" t="s">
        <v>39</v>
      </c>
      <c r="H10" s="24">
        <v>86</v>
      </c>
      <c r="I10" s="24">
        <v>94.5</v>
      </c>
      <c r="J10" s="24">
        <f t="shared" si="0"/>
        <v>60.17</v>
      </c>
      <c r="K10" s="24">
        <v>77.98</v>
      </c>
      <c r="L10" s="25" t="s">
        <v>25</v>
      </c>
      <c r="M10" s="24">
        <v>77.98</v>
      </c>
      <c r="N10" s="24">
        <f t="shared" si="1"/>
        <v>69.075</v>
      </c>
      <c r="O10" s="26">
        <v>3</v>
      </c>
      <c r="P10" s="17"/>
    </row>
    <row r="11" s="3" customFormat="1" ht="40" customHeight="1" spans="1:16">
      <c r="A11" s="20">
        <v>7</v>
      </c>
      <c r="B11" s="21" t="s">
        <v>40</v>
      </c>
      <c r="C11" s="32" t="s">
        <v>41</v>
      </c>
      <c r="D11" s="23">
        <v>1</v>
      </c>
      <c r="E11" s="20" t="s">
        <v>42</v>
      </c>
      <c r="F11" s="23" t="s">
        <v>30</v>
      </c>
      <c r="G11" s="33" t="s">
        <v>43</v>
      </c>
      <c r="H11" s="34">
        <v>114</v>
      </c>
      <c r="I11" s="34">
        <v>91</v>
      </c>
      <c r="J11" s="34">
        <f t="shared" ref="J11:J19" si="2">ROUND((H11+I11)/3,2)</f>
        <v>68.33</v>
      </c>
      <c r="K11" s="34">
        <v>75.02</v>
      </c>
      <c r="L11" s="34">
        <v>60.67</v>
      </c>
      <c r="M11" s="34">
        <f>ROUND((K11+L11)/2,2)</f>
        <v>67.85</v>
      </c>
      <c r="N11" s="24">
        <f t="shared" ref="N11:N19" si="3">(J11+M11)/2</f>
        <v>68.09</v>
      </c>
      <c r="O11" s="26">
        <v>2</v>
      </c>
      <c r="P11" s="35"/>
    </row>
    <row r="12" s="3" customFormat="1" ht="40" customHeight="1" spans="1:16">
      <c r="A12" s="20">
        <v>8</v>
      </c>
      <c r="B12" s="27"/>
      <c r="C12" s="32"/>
      <c r="D12" s="23"/>
      <c r="E12" s="20" t="s">
        <v>44</v>
      </c>
      <c r="F12" s="23" t="s">
        <v>30</v>
      </c>
      <c r="G12" s="33" t="s">
        <v>45</v>
      </c>
      <c r="H12" s="34">
        <v>115.5</v>
      </c>
      <c r="I12" s="34">
        <v>67.5</v>
      </c>
      <c r="J12" s="34">
        <f t="shared" si="2"/>
        <v>61</v>
      </c>
      <c r="K12" s="34">
        <v>75.6</v>
      </c>
      <c r="L12" s="34" t="s">
        <v>32</v>
      </c>
      <c r="M12" s="34">
        <f>ROUND((K12)/2,2)</f>
        <v>37.8</v>
      </c>
      <c r="N12" s="24">
        <f t="shared" si="3"/>
        <v>49.4</v>
      </c>
      <c r="O12" s="26">
        <v>3</v>
      </c>
      <c r="P12" s="36"/>
    </row>
    <row r="13" s="3" customFormat="1" ht="40" customHeight="1" spans="1:16">
      <c r="A13" s="20">
        <v>9</v>
      </c>
      <c r="B13" s="27"/>
      <c r="C13" s="32"/>
      <c r="D13" s="23"/>
      <c r="E13" s="20" t="s">
        <v>46</v>
      </c>
      <c r="F13" s="23" t="s">
        <v>23</v>
      </c>
      <c r="G13" s="33" t="s">
        <v>47</v>
      </c>
      <c r="H13" s="34">
        <v>102</v>
      </c>
      <c r="I13" s="34">
        <v>80</v>
      </c>
      <c r="J13" s="34">
        <f t="shared" si="2"/>
        <v>60.67</v>
      </c>
      <c r="K13" s="34">
        <v>81.08</v>
      </c>
      <c r="L13" s="34">
        <v>83.67</v>
      </c>
      <c r="M13" s="34">
        <f>ROUND((K13+L13)/2,2)</f>
        <v>82.38</v>
      </c>
      <c r="N13" s="24">
        <f t="shared" si="3"/>
        <v>71.525</v>
      </c>
      <c r="O13" s="26">
        <v>1</v>
      </c>
      <c r="P13" s="36" t="s">
        <v>26</v>
      </c>
    </row>
    <row r="14" s="3" customFormat="1" ht="40" customHeight="1" spans="1:16">
      <c r="A14" s="20">
        <v>10</v>
      </c>
      <c r="B14" s="27"/>
      <c r="C14" s="32" t="s">
        <v>48</v>
      </c>
      <c r="D14" s="23">
        <v>1</v>
      </c>
      <c r="E14" s="20" t="s">
        <v>49</v>
      </c>
      <c r="F14" s="23" t="s">
        <v>23</v>
      </c>
      <c r="G14" s="37" t="s">
        <v>50</v>
      </c>
      <c r="H14" s="34">
        <v>103</v>
      </c>
      <c r="I14" s="34">
        <v>90</v>
      </c>
      <c r="J14" s="34">
        <f t="shared" si="2"/>
        <v>64.33</v>
      </c>
      <c r="K14" s="34" t="s">
        <v>32</v>
      </c>
      <c r="L14" s="25" t="s">
        <v>25</v>
      </c>
      <c r="M14" s="34">
        <v>0</v>
      </c>
      <c r="N14" s="24">
        <f t="shared" si="3"/>
        <v>32.165</v>
      </c>
      <c r="O14" s="26">
        <v>3</v>
      </c>
      <c r="P14" s="36"/>
    </row>
    <row r="15" s="3" customFormat="1" ht="40" customHeight="1" spans="1:16">
      <c r="A15" s="20">
        <v>11</v>
      </c>
      <c r="B15" s="27"/>
      <c r="C15" s="32"/>
      <c r="D15" s="23"/>
      <c r="E15" s="20" t="s">
        <v>51</v>
      </c>
      <c r="F15" s="23" t="s">
        <v>23</v>
      </c>
      <c r="G15" s="37" t="s">
        <v>52</v>
      </c>
      <c r="H15" s="34">
        <v>91.5</v>
      </c>
      <c r="I15" s="34">
        <v>95.5</v>
      </c>
      <c r="J15" s="34">
        <f t="shared" si="2"/>
        <v>62.33</v>
      </c>
      <c r="K15" s="34">
        <v>80.98</v>
      </c>
      <c r="L15" s="25" t="s">
        <v>25</v>
      </c>
      <c r="M15" s="34">
        <f>K15</f>
        <v>80.98</v>
      </c>
      <c r="N15" s="24">
        <f t="shared" si="3"/>
        <v>71.655</v>
      </c>
      <c r="O15" s="26">
        <v>1</v>
      </c>
      <c r="P15" s="36" t="s">
        <v>26</v>
      </c>
    </row>
    <row r="16" s="3" customFormat="1" ht="40" customHeight="1" spans="1:16">
      <c r="A16" s="20">
        <v>12</v>
      </c>
      <c r="B16" s="30"/>
      <c r="C16" s="38"/>
      <c r="D16" s="23"/>
      <c r="E16" s="20" t="s">
        <v>53</v>
      </c>
      <c r="F16" s="23" t="s">
        <v>23</v>
      </c>
      <c r="G16" s="39" t="s">
        <v>54</v>
      </c>
      <c r="H16" s="34">
        <v>93.5</v>
      </c>
      <c r="I16" s="34">
        <v>99</v>
      </c>
      <c r="J16" s="34">
        <f t="shared" si="2"/>
        <v>64.17</v>
      </c>
      <c r="K16" s="34">
        <v>76.3</v>
      </c>
      <c r="L16" s="25" t="s">
        <v>25</v>
      </c>
      <c r="M16" s="34">
        <f>K16</f>
        <v>76.3</v>
      </c>
      <c r="N16" s="24">
        <f t="shared" si="3"/>
        <v>70.235</v>
      </c>
      <c r="O16" s="26">
        <v>2</v>
      </c>
      <c r="P16" s="36"/>
    </row>
    <row r="17" ht="26" customHeight="1"/>
    <row r="18" ht="92" customHeight="1" spans="1:16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</sheetData>
  <sortState ref="A4:P9">
    <sortCondition ref="A4"/>
  </sortState>
  <mergeCells count="25">
    <mergeCell ref="A1:B1"/>
    <mergeCell ref="A2:P2"/>
    <mergeCell ref="H3:J3"/>
    <mergeCell ref="K3:M3"/>
    <mergeCell ref="A18:P18"/>
    <mergeCell ref="A3:A4"/>
    <mergeCell ref="B3:B4"/>
    <mergeCell ref="B5:B10"/>
    <mergeCell ref="B11:B16"/>
    <mergeCell ref="C3:C4"/>
    <mergeCell ref="C5:C7"/>
    <mergeCell ref="C8:C10"/>
    <mergeCell ref="C11:C13"/>
    <mergeCell ref="C14:C16"/>
    <mergeCell ref="D3:D4"/>
    <mergeCell ref="D5:D7"/>
    <mergeCell ref="D8:D10"/>
    <mergeCell ref="D11:D13"/>
    <mergeCell ref="D14:D16"/>
    <mergeCell ref="E3:E4"/>
    <mergeCell ref="F3:F4"/>
    <mergeCell ref="G3:G4"/>
    <mergeCell ref="N3:N4"/>
    <mergeCell ref="O3:O4"/>
    <mergeCell ref="P3:P4"/>
  </mergeCells>
  <pageMargins left="0.393055555555556" right="0.393055555555556" top="0.511805555555556" bottom="0.590277777777778" header="0.5" footer="0.5"/>
  <pageSetup paperSize="9" scale="63" fitToHeight="0" orientation="landscape" horizontalDpi="600"/>
  <headerFooter/>
  <ignoredErrors>
    <ignoredError sqref="M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李桂花</cp:lastModifiedBy>
  <dcterms:created xsi:type="dcterms:W3CDTF">2025-06-20T00:44:00Z</dcterms:created>
  <dcterms:modified xsi:type="dcterms:W3CDTF">2025-12-23T08:37:29Z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7554CF0D45A243108DBBADF1863C21F5_13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